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144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39" i="1" l="1"/>
  <c r="F37" i="1" s="1"/>
  <c r="F24" i="1"/>
  <c r="F22" i="1" s="1"/>
  <c r="F52" i="1" s="1"/>
  <c r="F55" i="1"/>
  <c r="F59" i="1"/>
  <c r="F68" i="1" s="1"/>
  <c r="F71" i="1"/>
  <c r="F10" i="1"/>
  <c r="F4" i="1"/>
  <c r="F20" i="1" s="1"/>
  <c r="D71" i="1" l="1"/>
  <c r="C71" i="1"/>
  <c r="B71" i="1"/>
  <c r="D60" i="1"/>
  <c r="C60" i="1"/>
  <c r="C59" i="1" s="1"/>
  <c r="B60" i="1"/>
  <c r="B59" i="1" s="1"/>
  <c r="D59" i="1"/>
  <c r="D55" i="1"/>
  <c r="C55" i="1"/>
  <c r="B55" i="1"/>
  <c r="D39" i="1"/>
  <c r="D37" i="1" s="1"/>
  <c r="C39" i="1"/>
  <c r="B39" i="1"/>
  <c r="B37" i="1" s="1"/>
  <c r="C37" i="1"/>
  <c r="D24" i="1"/>
  <c r="D22" i="1" s="1"/>
  <c r="D52" i="1" s="1"/>
  <c r="C24" i="1"/>
  <c r="C22" i="1" s="1"/>
  <c r="B24" i="1"/>
  <c r="B22" i="1" s="1"/>
  <c r="D10" i="1"/>
  <c r="C10" i="1"/>
  <c r="B10" i="1"/>
  <c r="D4" i="1"/>
  <c r="D20" i="1" s="1"/>
  <c r="C4" i="1"/>
  <c r="B4" i="1"/>
  <c r="B20" i="1" s="1"/>
  <c r="C20" i="1" l="1"/>
  <c r="D53" i="1"/>
  <c r="B52" i="1"/>
  <c r="B53" i="1" s="1"/>
  <c r="C52" i="1"/>
  <c r="B68" i="1"/>
  <c r="C68" i="1"/>
  <c r="D68" i="1"/>
  <c r="D69" i="1" s="1"/>
  <c r="D70" i="1" s="1"/>
  <c r="C53" i="1" l="1"/>
  <c r="C69" i="1" s="1"/>
  <c r="C70" i="1" s="1"/>
  <c r="B69" i="1"/>
  <c r="B70" i="1" s="1"/>
</calcChain>
</file>

<file path=xl/sharedStrings.xml><?xml version="1.0" encoding="utf-8"?>
<sst xmlns="http://schemas.openxmlformats.org/spreadsheetml/2006/main" count="86" uniqueCount="76">
  <si>
    <t>NAKİT AKIŞLARI</t>
  </si>
  <si>
    <t>2016 YILI</t>
  </si>
  <si>
    <t>2017 YILI</t>
  </si>
  <si>
    <t>2018 YILI</t>
  </si>
  <si>
    <t>2019 YILI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</si>
  <si>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</si>
  <si>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</si>
  <si>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</si>
  <si>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</si>
  <si>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</si>
  <si>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</si>
  <si>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</si>
  <si>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</si>
  <si>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</si>
  <si>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</si>
  <si>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</si>
  <si>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</si>
  <si>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</si>
  <si>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</si>
  <si>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</si>
  <si>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</si>
  <si>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</si>
  <si>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</si>
  <si>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</si>
  <si>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</si>
  <si>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</si>
  <si>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</si>
  <si>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</si>
  <si>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</si>
  <si>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</si>
  <si>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</si>
  <si>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</si>
  <si>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</si>
  <si>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</si>
  <si>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</si>
  <si>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</si>
  <si>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</si>
  <si>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</si>
  <si>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</si>
  <si>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</si>
  <si>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</si>
  <si>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</si>
  <si>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</si>
  <si>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</si>
  <si>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</si>
  <si>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</si>
  <si>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</si>
  <si>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</si>
  <si>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</si>
  <si>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</si>
  <si>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</si>
  <si>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</si>
  <si>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</si>
  <si>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</si>
  <si>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</si>
  <si>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</si>
  <si>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</si>
  <si>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</si>
  <si>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</si>
  <si>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</si>
  <si>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</si>
  <si>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</si>
  <si>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</si>
  <si>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</si>
  <si>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</si>
  <si>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</si>
  <si>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</si>
  <si>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Verilen Çekler ve Gönderme Emirleri </t>
  </si>
  <si>
    <t xml:space="preserve">        Proje Özel Hesabı</t>
  </si>
  <si>
    <t xml:space="preserve">        Döviz </t>
  </si>
  <si>
    <t xml:space="preserve">        Döviz Gönderme Emirleri </t>
  </si>
  <si>
    <t xml:space="preserve">        Elçilik ve Konsolosluklar Nezdindeki Paralar </t>
  </si>
  <si>
    <t xml:space="preserve">        Diğer Hazır Değerler </t>
  </si>
  <si>
    <t xml:space="preserve">        Banka Kredi Kartlarından Alacaklar </t>
  </si>
  <si>
    <t>2020 YILI</t>
  </si>
  <si>
    <t>OSMANİYE KORKUT ATA ÜNİVERSİTESİ 2020 YILI NAKİT AKIŞ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</si>
</sst>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sz val="12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5" xfId="0" applyFont="1" applyFill="1" applyBorder="1"/>
    <xf numFmtId="4" fontId="4" fillId="3" borderId="6" xfId="0" applyNumberFormat="1" applyFont="1" applyFill="1" applyBorder="1"/>
    <xf numFmtId="0" fontId="5" fillId="4" borderId="4" xfId="0" applyFont="1" applyFill="1" applyBorder="1"/>
    <xf numFmtId="164" fontId="5" fillId="4" borderId="5" xfId="0" applyNumberFormat="1" applyFont="1" applyFill="1" applyBorder="1"/>
    <xf numFmtId="4" fontId="5" fillId="4" borderId="6" xfId="0" applyNumberFormat="1" applyFont="1" applyFill="1" applyBorder="1"/>
    <xf numFmtId="0" fontId="4" fillId="0" borderId="4" xfId="0" applyFont="1" applyBorder="1"/>
    <xf numFmtId="164" fontId="4" fillId="0" borderId="5" xfId="0" applyNumberFormat="1" applyFont="1" applyBorder="1"/>
    <xf numFmtId="4" fontId="0" fillId="0" borderId="6" xfId="0" applyNumberFormat="1" applyBorder="1"/>
    <xf numFmtId="4" fontId="0" fillId="5" borderId="6" xfId="0" applyNumberFormat="1" applyFill="1" applyBorder="1"/>
    <xf numFmtId="164" fontId="4" fillId="3" borderId="5" xfId="0" applyNumberFormat="1" applyFont="1" applyFill="1" applyBorder="1"/>
    <xf numFmtId="4" fontId="4" fillId="0" borderId="6" xfId="0" applyNumberFormat="1" applyFont="1" applyBorder="1"/>
    <xf numFmtId="4" fontId="4" fillId="6" borderId="6" xfId="0" applyNumberFormat="1" applyFont="1" applyFill="1" applyBorder="1"/>
    <xf numFmtId="0" fontId="4" fillId="0" borderId="7" xfId="0" applyFont="1" applyBorder="1"/>
    <xf numFmtId="164" fontId="4" fillId="0" borderId="8" xfId="0" applyNumberFormat="1" applyFont="1" applyBorder="1"/>
    <xf numFmtId="4" fontId="0" fillId="0" borderId="9" xfId="0" applyNumberFormat="1" applyBorder="1"/>
    <xf numFmtId="0" fontId="2" fillId="0" borderId="0" xfId="0" applyFont="1" applyBorder="1"/>
    <xf numFmtId="4" fontId="2" fillId="0" borderId="0" xfId="0" applyNumberFormat="1" applyFont="1"/>
    <xf numFmtId="0" fontId="6" fillId="0" borderId="0" xfId="0" applyFont="1" applyAlignment="1">
      <alignment horizontal="left"/>
    </xf>
    <xf numFmtId="4" fontId="0" fillId="6" borderId="6" xfId="0" applyNumberFormat="1" applyFill="1" applyBorder="1"/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topLeftCell="A70" zoomScale="85" zoomScaleNormal="85" workbookViewId="0">
      <selection activeCell="A83" sqref="A83:XFD85"/>
    </sheetView>
  </sheetViews>
  <sheetFormatPr defaultRowHeight="15" x14ac:dyDescent="0.25"/>
  <cols>
    <col min="1" max="1" width="83.85546875" style="1" customWidth="1"/>
    <col min="2" max="3" width="31.85546875" style="1" hidden="1" customWidth="1"/>
    <col min="4" max="4" width="16.5703125" style="1" customWidth="1"/>
    <col min="5" max="6" width="16.5703125" style="22" customWidth="1"/>
    <col min="7" max="252" width="9.140625" style="1"/>
    <col min="253" max="253" width="72.85546875" style="1" bestFit="1" customWidth="1"/>
    <col min="254" max="255" width="0" style="1" hidden="1" customWidth="1"/>
    <col min="256" max="256" width="31.85546875" style="1" bestFit="1" customWidth="1"/>
    <col min="257" max="257" width="65.140625" style="1" bestFit="1" customWidth="1"/>
    <col min="258" max="258" width="12.7109375" style="1" bestFit="1" customWidth="1"/>
    <col min="259" max="508" width="9.140625" style="1"/>
    <col min="509" max="509" width="72.85546875" style="1" bestFit="1" customWidth="1"/>
    <col min="510" max="511" width="0" style="1" hidden="1" customWidth="1"/>
    <col min="512" max="512" width="31.85546875" style="1" bestFit="1" customWidth="1"/>
    <col min="513" max="513" width="65.140625" style="1" bestFit="1" customWidth="1"/>
    <col min="514" max="514" width="12.7109375" style="1" bestFit="1" customWidth="1"/>
    <col min="515" max="764" width="9.140625" style="1"/>
    <col min="765" max="765" width="72.85546875" style="1" bestFit="1" customWidth="1"/>
    <col min="766" max="767" width="0" style="1" hidden="1" customWidth="1"/>
    <col min="768" max="768" width="31.85546875" style="1" bestFit="1" customWidth="1"/>
    <col min="769" max="769" width="65.140625" style="1" bestFit="1" customWidth="1"/>
    <col min="770" max="770" width="12.7109375" style="1" bestFit="1" customWidth="1"/>
    <col min="771" max="1020" width="9.140625" style="1"/>
    <col min="1021" max="1021" width="72.85546875" style="1" bestFit="1" customWidth="1"/>
    <col min="1022" max="1023" width="0" style="1" hidden="1" customWidth="1"/>
    <col min="1024" max="1024" width="31.85546875" style="1" bestFit="1" customWidth="1"/>
    <col min="1025" max="1025" width="65.140625" style="1" bestFit="1" customWidth="1"/>
    <col min="1026" max="1026" width="12.7109375" style="1" bestFit="1" customWidth="1"/>
    <col min="1027" max="1276" width="9.140625" style="1"/>
    <col min="1277" max="1277" width="72.85546875" style="1" bestFit="1" customWidth="1"/>
    <col min="1278" max="1279" width="0" style="1" hidden="1" customWidth="1"/>
    <col min="1280" max="1280" width="31.85546875" style="1" bestFit="1" customWidth="1"/>
    <col min="1281" max="1281" width="65.140625" style="1" bestFit="1" customWidth="1"/>
    <col min="1282" max="1282" width="12.7109375" style="1" bestFit="1" customWidth="1"/>
    <col min="1283" max="1532" width="9.140625" style="1"/>
    <col min="1533" max="1533" width="72.85546875" style="1" bestFit="1" customWidth="1"/>
    <col min="1534" max="1535" width="0" style="1" hidden="1" customWidth="1"/>
    <col min="1536" max="1536" width="31.85546875" style="1" bestFit="1" customWidth="1"/>
    <col min="1537" max="1537" width="65.140625" style="1" bestFit="1" customWidth="1"/>
    <col min="1538" max="1538" width="12.7109375" style="1" bestFit="1" customWidth="1"/>
    <col min="1539" max="1788" width="9.140625" style="1"/>
    <col min="1789" max="1789" width="72.85546875" style="1" bestFit="1" customWidth="1"/>
    <col min="1790" max="1791" width="0" style="1" hidden="1" customWidth="1"/>
    <col min="1792" max="1792" width="31.85546875" style="1" bestFit="1" customWidth="1"/>
    <col min="1793" max="1793" width="65.140625" style="1" bestFit="1" customWidth="1"/>
    <col min="1794" max="1794" width="12.7109375" style="1" bestFit="1" customWidth="1"/>
    <col min="1795" max="2044" width="9.140625" style="1"/>
    <col min="2045" max="2045" width="72.85546875" style="1" bestFit="1" customWidth="1"/>
    <col min="2046" max="2047" width="0" style="1" hidden="1" customWidth="1"/>
    <col min="2048" max="2048" width="31.85546875" style="1" bestFit="1" customWidth="1"/>
    <col min="2049" max="2049" width="65.140625" style="1" bestFit="1" customWidth="1"/>
    <col min="2050" max="2050" width="12.7109375" style="1" bestFit="1" customWidth="1"/>
    <col min="2051" max="2300" width="9.140625" style="1"/>
    <col min="2301" max="2301" width="72.85546875" style="1" bestFit="1" customWidth="1"/>
    <col min="2302" max="2303" width="0" style="1" hidden="1" customWidth="1"/>
    <col min="2304" max="2304" width="31.85546875" style="1" bestFit="1" customWidth="1"/>
    <col min="2305" max="2305" width="65.140625" style="1" bestFit="1" customWidth="1"/>
    <col min="2306" max="2306" width="12.7109375" style="1" bestFit="1" customWidth="1"/>
    <col min="2307" max="2556" width="9.140625" style="1"/>
    <col min="2557" max="2557" width="72.85546875" style="1" bestFit="1" customWidth="1"/>
    <col min="2558" max="2559" width="0" style="1" hidden="1" customWidth="1"/>
    <col min="2560" max="2560" width="31.85546875" style="1" bestFit="1" customWidth="1"/>
    <col min="2561" max="2561" width="65.140625" style="1" bestFit="1" customWidth="1"/>
    <col min="2562" max="2562" width="12.7109375" style="1" bestFit="1" customWidth="1"/>
    <col min="2563" max="2812" width="9.140625" style="1"/>
    <col min="2813" max="2813" width="72.85546875" style="1" bestFit="1" customWidth="1"/>
    <col min="2814" max="2815" width="0" style="1" hidden="1" customWidth="1"/>
    <col min="2816" max="2816" width="31.85546875" style="1" bestFit="1" customWidth="1"/>
    <col min="2817" max="2817" width="65.140625" style="1" bestFit="1" customWidth="1"/>
    <col min="2818" max="2818" width="12.7109375" style="1" bestFit="1" customWidth="1"/>
    <col min="2819" max="3068" width="9.140625" style="1"/>
    <col min="3069" max="3069" width="72.85546875" style="1" bestFit="1" customWidth="1"/>
    <col min="3070" max="3071" width="0" style="1" hidden="1" customWidth="1"/>
    <col min="3072" max="3072" width="31.85546875" style="1" bestFit="1" customWidth="1"/>
    <col min="3073" max="3073" width="65.140625" style="1" bestFit="1" customWidth="1"/>
    <col min="3074" max="3074" width="12.7109375" style="1" bestFit="1" customWidth="1"/>
    <col min="3075" max="3324" width="9.140625" style="1"/>
    <col min="3325" max="3325" width="72.85546875" style="1" bestFit="1" customWidth="1"/>
    <col min="3326" max="3327" width="0" style="1" hidden="1" customWidth="1"/>
    <col min="3328" max="3328" width="31.85546875" style="1" bestFit="1" customWidth="1"/>
    <col min="3329" max="3329" width="65.140625" style="1" bestFit="1" customWidth="1"/>
    <col min="3330" max="3330" width="12.7109375" style="1" bestFit="1" customWidth="1"/>
    <col min="3331" max="3580" width="9.140625" style="1"/>
    <col min="3581" max="3581" width="72.85546875" style="1" bestFit="1" customWidth="1"/>
    <col min="3582" max="3583" width="0" style="1" hidden="1" customWidth="1"/>
    <col min="3584" max="3584" width="31.85546875" style="1" bestFit="1" customWidth="1"/>
    <col min="3585" max="3585" width="65.140625" style="1" bestFit="1" customWidth="1"/>
    <col min="3586" max="3586" width="12.7109375" style="1" bestFit="1" customWidth="1"/>
    <col min="3587" max="3836" width="9.140625" style="1"/>
    <col min="3837" max="3837" width="72.85546875" style="1" bestFit="1" customWidth="1"/>
    <col min="3838" max="3839" width="0" style="1" hidden="1" customWidth="1"/>
    <col min="3840" max="3840" width="31.85546875" style="1" bestFit="1" customWidth="1"/>
    <col min="3841" max="3841" width="65.140625" style="1" bestFit="1" customWidth="1"/>
    <col min="3842" max="3842" width="12.7109375" style="1" bestFit="1" customWidth="1"/>
    <col min="3843" max="4092" width="9.140625" style="1"/>
    <col min="4093" max="4093" width="72.85546875" style="1" bestFit="1" customWidth="1"/>
    <col min="4094" max="4095" width="0" style="1" hidden="1" customWidth="1"/>
    <col min="4096" max="4096" width="31.85546875" style="1" bestFit="1" customWidth="1"/>
    <col min="4097" max="4097" width="65.140625" style="1" bestFit="1" customWidth="1"/>
    <col min="4098" max="4098" width="12.7109375" style="1" bestFit="1" customWidth="1"/>
    <col min="4099" max="4348" width="9.140625" style="1"/>
    <col min="4349" max="4349" width="72.85546875" style="1" bestFit="1" customWidth="1"/>
    <col min="4350" max="4351" width="0" style="1" hidden="1" customWidth="1"/>
    <col min="4352" max="4352" width="31.85546875" style="1" bestFit="1" customWidth="1"/>
    <col min="4353" max="4353" width="65.140625" style="1" bestFit="1" customWidth="1"/>
    <col min="4354" max="4354" width="12.7109375" style="1" bestFit="1" customWidth="1"/>
    <col min="4355" max="4604" width="9.140625" style="1"/>
    <col min="4605" max="4605" width="72.85546875" style="1" bestFit="1" customWidth="1"/>
    <col min="4606" max="4607" width="0" style="1" hidden="1" customWidth="1"/>
    <col min="4608" max="4608" width="31.85546875" style="1" bestFit="1" customWidth="1"/>
    <col min="4609" max="4609" width="65.140625" style="1" bestFit="1" customWidth="1"/>
    <col min="4610" max="4610" width="12.7109375" style="1" bestFit="1" customWidth="1"/>
    <col min="4611" max="4860" width="9.140625" style="1"/>
    <col min="4861" max="4861" width="72.85546875" style="1" bestFit="1" customWidth="1"/>
    <col min="4862" max="4863" width="0" style="1" hidden="1" customWidth="1"/>
    <col min="4864" max="4864" width="31.85546875" style="1" bestFit="1" customWidth="1"/>
    <col min="4865" max="4865" width="65.140625" style="1" bestFit="1" customWidth="1"/>
    <col min="4866" max="4866" width="12.7109375" style="1" bestFit="1" customWidth="1"/>
    <col min="4867" max="5116" width="9.140625" style="1"/>
    <col min="5117" max="5117" width="72.85546875" style="1" bestFit="1" customWidth="1"/>
    <col min="5118" max="5119" width="0" style="1" hidden="1" customWidth="1"/>
    <col min="5120" max="5120" width="31.85546875" style="1" bestFit="1" customWidth="1"/>
    <col min="5121" max="5121" width="65.140625" style="1" bestFit="1" customWidth="1"/>
    <col min="5122" max="5122" width="12.7109375" style="1" bestFit="1" customWidth="1"/>
    <col min="5123" max="5372" width="9.140625" style="1"/>
    <col min="5373" max="5373" width="72.85546875" style="1" bestFit="1" customWidth="1"/>
    <col min="5374" max="5375" width="0" style="1" hidden="1" customWidth="1"/>
    <col min="5376" max="5376" width="31.85546875" style="1" bestFit="1" customWidth="1"/>
    <col min="5377" max="5377" width="65.140625" style="1" bestFit="1" customWidth="1"/>
    <col min="5378" max="5378" width="12.7109375" style="1" bestFit="1" customWidth="1"/>
    <col min="5379" max="5628" width="9.140625" style="1"/>
    <col min="5629" max="5629" width="72.85546875" style="1" bestFit="1" customWidth="1"/>
    <col min="5630" max="5631" width="0" style="1" hidden="1" customWidth="1"/>
    <col min="5632" max="5632" width="31.85546875" style="1" bestFit="1" customWidth="1"/>
    <col min="5633" max="5633" width="65.140625" style="1" bestFit="1" customWidth="1"/>
    <col min="5634" max="5634" width="12.7109375" style="1" bestFit="1" customWidth="1"/>
    <col min="5635" max="5884" width="9.140625" style="1"/>
    <col min="5885" max="5885" width="72.85546875" style="1" bestFit="1" customWidth="1"/>
    <col min="5886" max="5887" width="0" style="1" hidden="1" customWidth="1"/>
    <col min="5888" max="5888" width="31.85546875" style="1" bestFit="1" customWidth="1"/>
    <col min="5889" max="5889" width="65.140625" style="1" bestFit="1" customWidth="1"/>
    <col min="5890" max="5890" width="12.7109375" style="1" bestFit="1" customWidth="1"/>
    <col min="5891" max="6140" width="9.140625" style="1"/>
    <col min="6141" max="6141" width="72.85546875" style="1" bestFit="1" customWidth="1"/>
    <col min="6142" max="6143" width="0" style="1" hidden="1" customWidth="1"/>
    <col min="6144" max="6144" width="31.85546875" style="1" bestFit="1" customWidth="1"/>
    <col min="6145" max="6145" width="65.140625" style="1" bestFit="1" customWidth="1"/>
    <col min="6146" max="6146" width="12.7109375" style="1" bestFit="1" customWidth="1"/>
    <col min="6147" max="6396" width="9.140625" style="1"/>
    <col min="6397" max="6397" width="72.85546875" style="1" bestFit="1" customWidth="1"/>
    <col min="6398" max="6399" width="0" style="1" hidden="1" customWidth="1"/>
    <col min="6400" max="6400" width="31.85546875" style="1" bestFit="1" customWidth="1"/>
    <col min="6401" max="6401" width="65.140625" style="1" bestFit="1" customWidth="1"/>
    <col min="6402" max="6402" width="12.7109375" style="1" bestFit="1" customWidth="1"/>
    <col min="6403" max="6652" width="9.140625" style="1"/>
    <col min="6653" max="6653" width="72.85546875" style="1" bestFit="1" customWidth="1"/>
    <col min="6654" max="6655" width="0" style="1" hidden="1" customWidth="1"/>
    <col min="6656" max="6656" width="31.85546875" style="1" bestFit="1" customWidth="1"/>
    <col min="6657" max="6657" width="65.140625" style="1" bestFit="1" customWidth="1"/>
    <col min="6658" max="6658" width="12.7109375" style="1" bestFit="1" customWidth="1"/>
    <col min="6659" max="6908" width="9.140625" style="1"/>
    <col min="6909" max="6909" width="72.85546875" style="1" bestFit="1" customWidth="1"/>
    <col min="6910" max="6911" width="0" style="1" hidden="1" customWidth="1"/>
    <col min="6912" max="6912" width="31.85546875" style="1" bestFit="1" customWidth="1"/>
    <col min="6913" max="6913" width="65.140625" style="1" bestFit="1" customWidth="1"/>
    <col min="6914" max="6914" width="12.7109375" style="1" bestFit="1" customWidth="1"/>
    <col min="6915" max="7164" width="9.140625" style="1"/>
    <col min="7165" max="7165" width="72.85546875" style="1" bestFit="1" customWidth="1"/>
    <col min="7166" max="7167" width="0" style="1" hidden="1" customWidth="1"/>
    <col min="7168" max="7168" width="31.85546875" style="1" bestFit="1" customWidth="1"/>
    <col min="7169" max="7169" width="65.140625" style="1" bestFit="1" customWidth="1"/>
    <col min="7170" max="7170" width="12.7109375" style="1" bestFit="1" customWidth="1"/>
    <col min="7171" max="7420" width="9.140625" style="1"/>
    <col min="7421" max="7421" width="72.85546875" style="1" bestFit="1" customWidth="1"/>
    <col min="7422" max="7423" width="0" style="1" hidden="1" customWidth="1"/>
    <col min="7424" max="7424" width="31.85546875" style="1" bestFit="1" customWidth="1"/>
    <col min="7425" max="7425" width="65.140625" style="1" bestFit="1" customWidth="1"/>
    <col min="7426" max="7426" width="12.7109375" style="1" bestFit="1" customWidth="1"/>
    <col min="7427" max="7676" width="9.140625" style="1"/>
    <col min="7677" max="7677" width="72.85546875" style="1" bestFit="1" customWidth="1"/>
    <col min="7678" max="7679" width="0" style="1" hidden="1" customWidth="1"/>
    <col min="7680" max="7680" width="31.85546875" style="1" bestFit="1" customWidth="1"/>
    <col min="7681" max="7681" width="65.140625" style="1" bestFit="1" customWidth="1"/>
    <col min="7682" max="7682" width="12.7109375" style="1" bestFit="1" customWidth="1"/>
    <col min="7683" max="7932" width="9.140625" style="1"/>
    <col min="7933" max="7933" width="72.85546875" style="1" bestFit="1" customWidth="1"/>
    <col min="7934" max="7935" width="0" style="1" hidden="1" customWidth="1"/>
    <col min="7936" max="7936" width="31.85546875" style="1" bestFit="1" customWidth="1"/>
    <col min="7937" max="7937" width="65.140625" style="1" bestFit="1" customWidth="1"/>
    <col min="7938" max="7938" width="12.7109375" style="1" bestFit="1" customWidth="1"/>
    <col min="7939" max="8188" width="9.140625" style="1"/>
    <col min="8189" max="8189" width="72.85546875" style="1" bestFit="1" customWidth="1"/>
    <col min="8190" max="8191" width="0" style="1" hidden="1" customWidth="1"/>
    <col min="8192" max="8192" width="31.85546875" style="1" bestFit="1" customWidth="1"/>
    <col min="8193" max="8193" width="65.140625" style="1" bestFit="1" customWidth="1"/>
    <col min="8194" max="8194" width="12.7109375" style="1" bestFit="1" customWidth="1"/>
    <col min="8195" max="8444" width="9.140625" style="1"/>
    <col min="8445" max="8445" width="72.85546875" style="1" bestFit="1" customWidth="1"/>
    <col min="8446" max="8447" width="0" style="1" hidden="1" customWidth="1"/>
    <col min="8448" max="8448" width="31.85546875" style="1" bestFit="1" customWidth="1"/>
    <col min="8449" max="8449" width="65.140625" style="1" bestFit="1" customWidth="1"/>
    <col min="8450" max="8450" width="12.7109375" style="1" bestFit="1" customWidth="1"/>
    <col min="8451" max="8700" width="9.140625" style="1"/>
    <col min="8701" max="8701" width="72.85546875" style="1" bestFit="1" customWidth="1"/>
    <col min="8702" max="8703" width="0" style="1" hidden="1" customWidth="1"/>
    <col min="8704" max="8704" width="31.85546875" style="1" bestFit="1" customWidth="1"/>
    <col min="8705" max="8705" width="65.140625" style="1" bestFit="1" customWidth="1"/>
    <col min="8706" max="8706" width="12.7109375" style="1" bestFit="1" customWidth="1"/>
    <col min="8707" max="8956" width="9.140625" style="1"/>
    <col min="8957" max="8957" width="72.85546875" style="1" bestFit="1" customWidth="1"/>
    <col min="8958" max="8959" width="0" style="1" hidden="1" customWidth="1"/>
    <col min="8960" max="8960" width="31.85546875" style="1" bestFit="1" customWidth="1"/>
    <col min="8961" max="8961" width="65.140625" style="1" bestFit="1" customWidth="1"/>
    <col min="8962" max="8962" width="12.7109375" style="1" bestFit="1" customWidth="1"/>
    <col min="8963" max="9212" width="9.140625" style="1"/>
    <col min="9213" max="9213" width="72.85546875" style="1" bestFit="1" customWidth="1"/>
    <col min="9214" max="9215" width="0" style="1" hidden="1" customWidth="1"/>
    <col min="9216" max="9216" width="31.85546875" style="1" bestFit="1" customWidth="1"/>
    <col min="9217" max="9217" width="65.140625" style="1" bestFit="1" customWidth="1"/>
    <col min="9218" max="9218" width="12.7109375" style="1" bestFit="1" customWidth="1"/>
    <col min="9219" max="9468" width="9.140625" style="1"/>
    <col min="9469" max="9469" width="72.85546875" style="1" bestFit="1" customWidth="1"/>
    <col min="9470" max="9471" width="0" style="1" hidden="1" customWidth="1"/>
    <col min="9472" max="9472" width="31.85546875" style="1" bestFit="1" customWidth="1"/>
    <col min="9473" max="9473" width="65.140625" style="1" bestFit="1" customWidth="1"/>
    <col min="9474" max="9474" width="12.7109375" style="1" bestFit="1" customWidth="1"/>
    <col min="9475" max="9724" width="9.140625" style="1"/>
    <col min="9725" max="9725" width="72.85546875" style="1" bestFit="1" customWidth="1"/>
    <col min="9726" max="9727" width="0" style="1" hidden="1" customWidth="1"/>
    <col min="9728" max="9728" width="31.85546875" style="1" bestFit="1" customWidth="1"/>
    <col min="9729" max="9729" width="65.140625" style="1" bestFit="1" customWidth="1"/>
    <col min="9730" max="9730" width="12.7109375" style="1" bestFit="1" customWidth="1"/>
    <col min="9731" max="9980" width="9.140625" style="1"/>
    <col min="9981" max="9981" width="72.85546875" style="1" bestFit="1" customWidth="1"/>
    <col min="9982" max="9983" width="0" style="1" hidden="1" customWidth="1"/>
    <col min="9984" max="9984" width="31.85546875" style="1" bestFit="1" customWidth="1"/>
    <col min="9985" max="9985" width="65.140625" style="1" bestFit="1" customWidth="1"/>
    <col min="9986" max="9986" width="12.7109375" style="1" bestFit="1" customWidth="1"/>
    <col min="9987" max="10236" width="9.140625" style="1"/>
    <col min="10237" max="10237" width="72.85546875" style="1" bestFit="1" customWidth="1"/>
    <col min="10238" max="10239" width="0" style="1" hidden="1" customWidth="1"/>
    <col min="10240" max="10240" width="31.85546875" style="1" bestFit="1" customWidth="1"/>
    <col min="10241" max="10241" width="65.140625" style="1" bestFit="1" customWidth="1"/>
    <col min="10242" max="10242" width="12.7109375" style="1" bestFit="1" customWidth="1"/>
    <col min="10243" max="10492" width="9.140625" style="1"/>
    <col min="10493" max="10493" width="72.85546875" style="1" bestFit="1" customWidth="1"/>
    <col min="10494" max="10495" width="0" style="1" hidden="1" customWidth="1"/>
    <col min="10496" max="10496" width="31.85546875" style="1" bestFit="1" customWidth="1"/>
    <col min="10497" max="10497" width="65.140625" style="1" bestFit="1" customWidth="1"/>
    <col min="10498" max="10498" width="12.7109375" style="1" bestFit="1" customWidth="1"/>
    <col min="10499" max="10748" width="9.140625" style="1"/>
    <col min="10749" max="10749" width="72.85546875" style="1" bestFit="1" customWidth="1"/>
    <col min="10750" max="10751" width="0" style="1" hidden="1" customWidth="1"/>
    <col min="10752" max="10752" width="31.85546875" style="1" bestFit="1" customWidth="1"/>
    <col min="10753" max="10753" width="65.140625" style="1" bestFit="1" customWidth="1"/>
    <col min="10754" max="10754" width="12.7109375" style="1" bestFit="1" customWidth="1"/>
    <col min="10755" max="11004" width="9.140625" style="1"/>
    <col min="11005" max="11005" width="72.85546875" style="1" bestFit="1" customWidth="1"/>
    <col min="11006" max="11007" width="0" style="1" hidden="1" customWidth="1"/>
    <col min="11008" max="11008" width="31.85546875" style="1" bestFit="1" customWidth="1"/>
    <col min="11009" max="11009" width="65.140625" style="1" bestFit="1" customWidth="1"/>
    <col min="11010" max="11010" width="12.7109375" style="1" bestFit="1" customWidth="1"/>
    <col min="11011" max="11260" width="9.140625" style="1"/>
    <col min="11261" max="11261" width="72.85546875" style="1" bestFit="1" customWidth="1"/>
    <col min="11262" max="11263" width="0" style="1" hidden="1" customWidth="1"/>
    <col min="11264" max="11264" width="31.85546875" style="1" bestFit="1" customWidth="1"/>
    <col min="11265" max="11265" width="65.140625" style="1" bestFit="1" customWidth="1"/>
    <col min="11266" max="11266" width="12.7109375" style="1" bestFit="1" customWidth="1"/>
    <col min="11267" max="11516" width="9.140625" style="1"/>
    <col min="11517" max="11517" width="72.85546875" style="1" bestFit="1" customWidth="1"/>
    <col min="11518" max="11519" width="0" style="1" hidden="1" customWidth="1"/>
    <col min="11520" max="11520" width="31.85546875" style="1" bestFit="1" customWidth="1"/>
    <col min="11521" max="11521" width="65.140625" style="1" bestFit="1" customWidth="1"/>
    <col min="11522" max="11522" width="12.7109375" style="1" bestFit="1" customWidth="1"/>
    <col min="11523" max="11772" width="9.140625" style="1"/>
    <col min="11773" max="11773" width="72.85546875" style="1" bestFit="1" customWidth="1"/>
    <col min="11774" max="11775" width="0" style="1" hidden="1" customWidth="1"/>
    <col min="11776" max="11776" width="31.85546875" style="1" bestFit="1" customWidth="1"/>
    <col min="11777" max="11777" width="65.140625" style="1" bestFit="1" customWidth="1"/>
    <col min="11778" max="11778" width="12.7109375" style="1" bestFit="1" customWidth="1"/>
    <col min="11779" max="12028" width="9.140625" style="1"/>
    <col min="12029" max="12029" width="72.85546875" style="1" bestFit="1" customWidth="1"/>
    <col min="12030" max="12031" width="0" style="1" hidden="1" customWidth="1"/>
    <col min="12032" max="12032" width="31.85546875" style="1" bestFit="1" customWidth="1"/>
    <col min="12033" max="12033" width="65.140625" style="1" bestFit="1" customWidth="1"/>
    <col min="12034" max="12034" width="12.7109375" style="1" bestFit="1" customWidth="1"/>
    <col min="12035" max="12284" width="9.140625" style="1"/>
    <col min="12285" max="12285" width="72.85546875" style="1" bestFit="1" customWidth="1"/>
    <col min="12286" max="12287" width="0" style="1" hidden="1" customWidth="1"/>
    <col min="12288" max="12288" width="31.85546875" style="1" bestFit="1" customWidth="1"/>
    <col min="12289" max="12289" width="65.140625" style="1" bestFit="1" customWidth="1"/>
    <col min="12290" max="12290" width="12.7109375" style="1" bestFit="1" customWidth="1"/>
    <col min="12291" max="12540" width="9.140625" style="1"/>
    <col min="12541" max="12541" width="72.85546875" style="1" bestFit="1" customWidth="1"/>
    <col min="12542" max="12543" width="0" style="1" hidden="1" customWidth="1"/>
    <col min="12544" max="12544" width="31.85546875" style="1" bestFit="1" customWidth="1"/>
    <col min="12545" max="12545" width="65.140625" style="1" bestFit="1" customWidth="1"/>
    <col min="12546" max="12546" width="12.7109375" style="1" bestFit="1" customWidth="1"/>
    <col min="12547" max="12796" width="9.140625" style="1"/>
    <col min="12797" max="12797" width="72.85546875" style="1" bestFit="1" customWidth="1"/>
    <col min="12798" max="12799" width="0" style="1" hidden="1" customWidth="1"/>
    <col min="12800" max="12800" width="31.85546875" style="1" bestFit="1" customWidth="1"/>
    <col min="12801" max="12801" width="65.140625" style="1" bestFit="1" customWidth="1"/>
    <col min="12802" max="12802" width="12.7109375" style="1" bestFit="1" customWidth="1"/>
    <col min="12803" max="13052" width="9.140625" style="1"/>
    <col min="13053" max="13053" width="72.85546875" style="1" bestFit="1" customWidth="1"/>
    <col min="13054" max="13055" width="0" style="1" hidden="1" customWidth="1"/>
    <col min="13056" max="13056" width="31.85546875" style="1" bestFit="1" customWidth="1"/>
    <col min="13057" max="13057" width="65.140625" style="1" bestFit="1" customWidth="1"/>
    <col min="13058" max="13058" width="12.7109375" style="1" bestFit="1" customWidth="1"/>
    <col min="13059" max="13308" width="9.140625" style="1"/>
    <col min="13309" max="13309" width="72.85546875" style="1" bestFit="1" customWidth="1"/>
    <col min="13310" max="13311" width="0" style="1" hidden="1" customWidth="1"/>
    <col min="13312" max="13312" width="31.85546875" style="1" bestFit="1" customWidth="1"/>
    <col min="13313" max="13313" width="65.140625" style="1" bestFit="1" customWidth="1"/>
    <col min="13314" max="13314" width="12.7109375" style="1" bestFit="1" customWidth="1"/>
    <col min="13315" max="13564" width="9.140625" style="1"/>
    <col min="13565" max="13565" width="72.85546875" style="1" bestFit="1" customWidth="1"/>
    <col min="13566" max="13567" width="0" style="1" hidden="1" customWidth="1"/>
    <col min="13568" max="13568" width="31.85546875" style="1" bestFit="1" customWidth="1"/>
    <col min="13569" max="13569" width="65.140625" style="1" bestFit="1" customWidth="1"/>
    <col min="13570" max="13570" width="12.7109375" style="1" bestFit="1" customWidth="1"/>
    <col min="13571" max="13820" width="9.140625" style="1"/>
    <col min="13821" max="13821" width="72.85546875" style="1" bestFit="1" customWidth="1"/>
    <col min="13822" max="13823" width="0" style="1" hidden="1" customWidth="1"/>
    <col min="13824" max="13824" width="31.85546875" style="1" bestFit="1" customWidth="1"/>
    <col min="13825" max="13825" width="65.140625" style="1" bestFit="1" customWidth="1"/>
    <col min="13826" max="13826" width="12.7109375" style="1" bestFit="1" customWidth="1"/>
    <col min="13827" max="14076" width="9.140625" style="1"/>
    <col min="14077" max="14077" width="72.85546875" style="1" bestFit="1" customWidth="1"/>
    <col min="14078" max="14079" width="0" style="1" hidden="1" customWidth="1"/>
    <col min="14080" max="14080" width="31.85546875" style="1" bestFit="1" customWidth="1"/>
    <col min="14081" max="14081" width="65.140625" style="1" bestFit="1" customWidth="1"/>
    <col min="14082" max="14082" width="12.7109375" style="1" bestFit="1" customWidth="1"/>
    <col min="14083" max="14332" width="9.140625" style="1"/>
    <col min="14333" max="14333" width="72.85546875" style="1" bestFit="1" customWidth="1"/>
    <col min="14334" max="14335" width="0" style="1" hidden="1" customWidth="1"/>
    <col min="14336" max="14336" width="31.85546875" style="1" bestFit="1" customWidth="1"/>
    <col min="14337" max="14337" width="65.140625" style="1" bestFit="1" customWidth="1"/>
    <col min="14338" max="14338" width="12.7109375" style="1" bestFit="1" customWidth="1"/>
    <col min="14339" max="14588" width="9.140625" style="1"/>
    <col min="14589" max="14589" width="72.85546875" style="1" bestFit="1" customWidth="1"/>
    <col min="14590" max="14591" width="0" style="1" hidden="1" customWidth="1"/>
    <col min="14592" max="14592" width="31.85546875" style="1" bestFit="1" customWidth="1"/>
    <col min="14593" max="14593" width="65.140625" style="1" bestFit="1" customWidth="1"/>
    <col min="14594" max="14594" width="12.7109375" style="1" bestFit="1" customWidth="1"/>
    <col min="14595" max="14844" width="9.140625" style="1"/>
    <col min="14845" max="14845" width="72.85546875" style="1" bestFit="1" customWidth="1"/>
    <col min="14846" max="14847" width="0" style="1" hidden="1" customWidth="1"/>
    <col min="14848" max="14848" width="31.85546875" style="1" bestFit="1" customWidth="1"/>
    <col min="14849" max="14849" width="65.140625" style="1" bestFit="1" customWidth="1"/>
    <col min="14850" max="14850" width="12.7109375" style="1" bestFit="1" customWidth="1"/>
    <col min="14851" max="15100" width="9.140625" style="1"/>
    <col min="15101" max="15101" width="72.85546875" style="1" bestFit="1" customWidth="1"/>
    <col min="15102" max="15103" width="0" style="1" hidden="1" customWidth="1"/>
    <col min="15104" max="15104" width="31.85546875" style="1" bestFit="1" customWidth="1"/>
    <col min="15105" max="15105" width="65.140625" style="1" bestFit="1" customWidth="1"/>
    <col min="15106" max="15106" width="12.7109375" style="1" bestFit="1" customWidth="1"/>
    <col min="15107" max="15356" width="9.140625" style="1"/>
    <col min="15357" max="15357" width="72.85546875" style="1" bestFit="1" customWidth="1"/>
    <col min="15358" max="15359" width="0" style="1" hidden="1" customWidth="1"/>
    <col min="15360" max="15360" width="31.85546875" style="1" bestFit="1" customWidth="1"/>
    <col min="15361" max="15361" width="65.140625" style="1" bestFit="1" customWidth="1"/>
    <col min="15362" max="15362" width="12.7109375" style="1" bestFit="1" customWidth="1"/>
    <col min="15363" max="15612" width="9.140625" style="1"/>
    <col min="15613" max="15613" width="72.85546875" style="1" bestFit="1" customWidth="1"/>
    <col min="15614" max="15615" width="0" style="1" hidden="1" customWidth="1"/>
    <col min="15616" max="15616" width="31.85546875" style="1" bestFit="1" customWidth="1"/>
    <col min="15617" max="15617" width="65.140625" style="1" bestFit="1" customWidth="1"/>
    <col min="15618" max="15618" width="12.7109375" style="1" bestFit="1" customWidth="1"/>
    <col min="15619" max="15868" width="9.140625" style="1"/>
    <col min="15869" max="15869" width="72.85546875" style="1" bestFit="1" customWidth="1"/>
    <col min="15870" max="15871" width="0" style="1" hidden="1" customWidth="1"/>
    <col min="15872" max="15872" width="31.85546875" style="1" bestFit="1" customWidth="1"/>
    <col min="15873" max="15873" width="65.140625" style="1" bestFit="1" customWidth="1"/>
    <col min="15874" max="15874" width="12.7109375" style="1" bestFit="1" customWidth="1"/>
    <col min="15875" max="16124" width="9.140625" style="1"/>
    <col min="16125" max="16125" width="72.85546875" style="1" bestFit="1" customWidth="1"/>
    <col min="16126" max="16127" width="0" style="1" hidden="1" customWidth="1"/>
    <col min="16128" max="16128" width="31.85546875" style="1" bestFit="1" customWidth="1"/>
    <col min="16129" max="16129" width="65.140625" style="1" bestFit="1" customWidth="1"/>
    <col min="16130" max="16130" width="12.7109375" style="1" bestFit="1" customWidth="1"/>
    <col min="16131" max="16384" width="9.140625" style="1"/>
  </cols>
  <sheetData>
    <row r="1" spans="1:6" ht="24" thickBot="1" x14ac:dyDescent="0.4">
      <c r="A1" s="26" t="s">
        <v>75</v>
      </c>
      <c r="B1" s="27"/>
      <c r="C1" s="27"/>
      <c r="D1" s="27"/>
      <c r="E1" s="27"/>
      <c r="F1" s="27"/>
    </row>
    <row r="2" spans="1:6" ht="15.75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74</v>
      </c>
    </row>
    <row r="3" spans="1:6" ht="15.75" x14ac:dyDescent="0.25">
      <c r="A3" s="5" t="s">
        <v>5</v>
      </c>
      <c r="B3" s="6"/>
      <c r="C3" s="6"/>
      <c r="D3" s="7"/>
      <c r="E3" s="7"/>
      <c r="F3" s="7"/>
    </row>
    <row r="4" spans="1:6" ht="15.75" x14ac:dyDescent="0.25">
      <c r="A4" s="8" t="s">
        <v>6</v>
      </c>
      <c r="B4" s="9">
        <f>SUM(B5:B9)</f>
        <v>0</v>
      </c>
      <c r="C4" s="9">
        <f>SUM(C5:C9)</f>
        <v>0</v>
      </c>
      <c r="D4" s="10">
        <f>SUM(D5:D9)</f>
        <v>109578723.98</v>
      </c>
      <c r="E4" s="10">
        <v>114296371.84</v>
      </c>
      <c r="F4" s="10">
        <f>SUM(F6:F9)</f>
        <v>125822473.66</v>
      </c>
    </row>
    <row r="5" spans="1:6" ht="15.75" x14ac:dyDescent="0.25">
      <c r="A5" s="11" t="s">
        <v>7</v>
      </c>
      <c r="B5" s="12"/>
      <c r="C5" s="12"/>
      <c r="D5" s="13">
        <v>0</v>
      </c>
      <c r="E5" s="13">
        <v>0</v>
      </c>
      <c r="F5" s="13">
        <v>0</v>
      </c>
    </row>
    <row r="6" spans="1:6" ht="15.75" x14ac:dyDescent="0.25">
      <c r="A6" s="11" t="s">
        <v>8</v>
      </c>
      <c r="B6" s="12"/>
      <c r="C6" s="12"/>
      <c r="D6" s="13">
        <v>5143661.3499999996</v>
      </c>
      <c r="E6" s="13">
        <v>4932419.66</v>
      </c>
      <c r="F6" s="13">
        <v>4398538.83</v>
      </c>
    </row>
    <row r="7" spans="1:6" ht="15.75" x14ac:dyDescent="0.25">
      <c r="A7" s="11" t="s">
        <v>9</v>
      </c>
      <c r="B7" s="12"/>
      <c r="C7" s="12"/>
      <c r="D7" s="13">
        <v>102139765.12</v>
      </c>
      <c r="E7" s="13">
        <v>106852091.83000001</v>
      </c>
      <c r="F7" s="13">
        <v>115861106.95</v>
      </c>
    </row>
    <row r="8" spans="1:6" ht="15.75" x14ac:dyDescent="0.25">
      <c r="A8" s="11" t="s">
        <v>10</v>
      </c>
      <c r="B8" s="12"/>
      <c r="C8" s="12"/>
      <c r="D8" s="13">
        <v>2295297.5099999998</v>
      </c>
      <c r="E8" s="13">
        <v>2511860.35</v>
      </c>
      <c r="F8" s="13">
        <v>5562827.8799999999</v>
      </c>
    </row>
    <row r="9" spans="1:6" ht="15.75" x14ac:dyDescent="0.25">
      <c r="A9" s="11" t="s">
        <v>11</v>
      </c>
      <c r="B9" s="12"/>
      <c r="C9" s="12"/>
      <c r="D9" s="13">
        <v>0</v>
      </c>
      <c r="E9" s="13">
        <v>0</v>
      </c>
      <c r="F9" s="13">
        <v>0</v>
      </c>
    </row>
    <row r="10" spans="1:6" ht="15.75" x14ac:dyDescent="0.25">
      <c r="A10" s="8" t="s">
        <v>12</v>
      </c>
      <c r="B10" s="9">
        <f>SUM(B11:B18)</f>
        <v>0</v>
      </c>
      <c r="C10" s="9">
        <f>SUM(C11:C18)</f>
        <v>0</v>
      </c>
      <c r="D10" s="10">
        <f>SUM(D11:D18)</f>
        <v>71713776.140000001</v>
      </c>
      <c r="E10" s="10">
        <v>98520826.99000001</v>
      </c>
      <c r="F10" s="10">
        <f>SUM(F11:F18)</f>
        <v>109672441.77</v>
      </c>
    </row>
    <row r="11" spans="1:6" ht="15.75" x14ac:dyDescent="0.25">
      <c r="A11" s="11" t="s">
        <v>13</v>
      </c>
      <c r="B11" s="12"/>
      <c r="C11" s="12"/>
      <c r="D11" s="13">
        <v>54875816.57</v>
      </c>
      <c r="E11" s="13">
        <v>72475669.829999998</v>
      </c>
      <c r="F11" s="13">
        <v>87332812.739999995</v>
      </c>
    </row>
    <row r="12" spans="1:6" ht="15.75" x14ac:dyDescent="0.25">
      <c r="A12" s="11" t="s">
        <v>14</v>
      </c>
      <c r="B12" s="12"/>
      <c r="C12" s="12"/>
      <c r="D12" s="13">
        <v>7601017.29</v>
      </c>
      <c r="E12" s="13">
        <v>10381249.48</v>
      </c>
      <c r="F12" s="13">
        <v>12464255.73</v>
      </c>
    </row>
    <row r="13" spans="1:6" ht="15.75" x14ac:dyDescent="0.25">
      <c r="A13" s="11" t="s">
        <v>15</v>
      </c>
      <c r="B13" s="12"/>
      <c r="C13" s="12"/>
      <c r="D13" s="13">
        <v>5907901.9199999999</v>
      </c>
      <c r="E13" s="13">
        <v>11458738.43</v>
      </c>
      <c r="F13" s="13">
        <v>5185661.3499999996</v>
      </c>
    </row>
    <row r="14" spans="1:6" ht="15.75" x14ac:dyDescent="0.25">
      <c r="A14" s="11" t="s">
        <v>16</v>
      </c>
      <c r="B14" s="12"/>
      <c r="C14" s="12"/>
      <c r="D14" s="13">
        <v>0</v>
      </c>
      <c r="E14" s="13">
        <v>0</v>
      </c>
      <c r="F14" s="13">
        <v>0</v>
      </c>
    </row>
    <row r="15" spans="1:6" ht="15.75" x14ac:dyDescent="0.25">
      <c r="A15" s="11" t="s">
        <v>17</v>
      </c>
      <c r="B15" s="12"/>
      <c r="C15" s="12"/>
      <c r="D15" s="13">
        <v>1632470.86</v>
      </c>
      <c r="E15" s="13">
        <v>1922736.65</v>
      </c>
      <c r="F15" s="13">
        <v>2055475.9</v>
      </c>
    </row>
    <row r="16" spans="1:6" ht="15.75" x14ac:dyDescent="0.25">
      <c r="A16" s="11" t="s">
        <v>18</v>
      </c>
      <c r="B16" s="12"/>
      <c r="C16" s="12"/>
      <c r="D16" s="13">
        <v>0</v>
      </c>
      <c r="E16" s="13">
        <v>0</v>
      </c>
      <c r="F16" s="13">
        <v>0</v>
      </c>
    </row>
    <row r="17" spans="1:6" ht="15.75" x14ac:dyDescent="0.25">
      <c r="A17" s="11" t="s">
        <v>19</v>
      </c>
      <c r="B17" s="12"/>
      <c r="C17" s="12"/>
      <c r="D17" s="13">
        <v>1696015.09</v>
      </c>
      <c r="E17" s="13">
        <v>1929773.91</v>
      </c>
      <c r="F17" s="13">
        <v>2590273.4500000002</v>
      </c>
    </row>
    <row r="18" spans="1:6" ht="15.75" x14ac:dyDescent="0.25">
      <c r="A18" s="11" t="s">
        <v>20</v>
      </c>
      <c r="B18" s="12"/>
      <c r="C18" s="12"/>
      <c r="D18" s="13">
        <v>554.41</v>
      </c>
      <c r="E18" s="13">
        <v>352658.69</v>
      </c>
      <c r="F18" s="13">
        <v>43962.6</v>
      </c>
    </row>
    <row r="19" spans="1:6" ht="15.75" x14ac:dyDescent="0.25">
      <c r="A19" s="8" t="s">
        <v>21</v>
      </c>
      <c r="B19" s="9"/>
      <c r="C19" s="9"/>
      <c r="D19" s="14">
        <v>574377.67000000004</v>
      </c>
      <c r="E19" s="14">
        <v>597294.48</v>
      </c>
      <c r="F19" s="14">
        <v>635217.80000000005</v>
      </c>
    </row>
    <row r="20" spans="1:6" ht="15.75" x14ac:dyDescent="0.25">
      <c r="A20" s="8" t="s">
        <v>22</v>
      </c>
      <c r="B20" s="9">
        <f>B4-B10-B19</f>
        <v>0</v>
      </c>
      <c r="C20" s="9">
        <f>C4-C10-C19</f>
        <v>0</v>
      </c>
      <c r="D20" s="10">
        <f>D4-D10-D19</f>
        <v>37290570.170000002</v>
      </c>
      <c r="E20" s="10">
        <v>15178250.369999994</v>
      </c>
      <c r="F20" s="10">
        <f>F4-F10-F19</f>
        <v>15514814.09</v>
      </c>
    </row>
    <row r="21" spans="1:6" ht="15.75" x14ac:dyDescent="0.25">
      <c r="A21" s="5" t="s">
        <v>23</v>
      </c>
      <c r="B21" s="15"/>
      <c r="C21" s="15"/>
      <c r="D21" s="7"/>
      <c r="E21" s="7"/>
      <c r="F21" s="7"/>
    </row>
    <row r="22" spans="1:6" ht="15.75" x14ac:dyDescent="0.25">
      <c r="A22" s="8" t="s">
        <v>24</v>
      </c>
      <c r="B22" s="9">
        <f>SUM(B23,B24,B36,B35)</f>
        <v>0</v>
      </c>
      <c r="C22" s="9">
        <f>SUM(C23,C24,C36,C35)</f>
        <v>0</v>
      </c>
      <c r="D22" s="10">
        <f>SUM(D23,D24,D36,D35)</f>
        <v>9430245.7400000002</v>
      </c>
      <c r="E22" s="10">
        <v>-26955072.000000004</v>
      </c>
      <c r="F22" s="10">
        <f>SUM(F23:F24)</f>
        <v>3848830.52</v>
      </c>
    </row>
    <row r="23" spans="1:6" ht="15.75" x14ac:dyDescent="0.25">
      <c r="A23" s="11" t="s">
        <v>25</v>
      </c>
      <c r="B23" s="12"/>
      <c r="C23" s="12"/>
      <c r="D23" s="13">
        <v>715002.24</v>
      </c>
      <c r="E23" s="13">
        <v>808719.72</v>
      </c>
      <c r="F23" s="13">
        <v>326562.09000000003</v>
      </c>
    </row>
    <row r="24" spans="1:6" ht="15.75" x14ac:dyDescent="0.25">
      <c r="A24" s="5" t="s">
        <v>26</v>
      </c>
      <c r="B24" s="15">
        <f>SUM(B25:B34)</f>
        <v>0</v>
      </c>
      <c r="C24" s="15">
        <f>SUM(C25:C34)</f>
        <v>0</v>
      </c>
      <c r="D24" s="7">
        <f>SUM(D25:D34)</f>
        <v>8715243.5</v>
      </c>
      <c r="E24" s="7">
        <v>-26659027.490000002</v>
      </c>
      <c r="F24" s="7">
        <f>SUM(F25:F35)</f>
        <v>3522268.43</v>
      </c>
    </row>
    <row r="25" spans="1:6" ht="15.75" x14ac:dyDescent="0.25">
      <c r="A25" s="11" t="s">
        <v>27</v>
      </c>
      <c r="B25" s="12"/>
      <c r="C25" s="12"/>
      <c r="D25" s="13">
        <v>0</v>
      </c>
      <c r="E25" s="13">
        <v>0</v>
      </c>
      <c r="F25" s="13">
        <v>0</v>
      </c>
    </row>
    <row r="26" spans="1:6" ht="15.75" x14ac:dyDescent="0.25">
      <c r="A26" s="11" t="s">
        <v>28</v>
      </c>
      <c r="B26" s="12"/>
      <c r="C26" s="12"/>
      <c r="D26" s="13">
        <v>0</v>
      </c>
      <c r="E26" s="13">
        <v>0</v>
      </c>
      <c r="F26" s="13">
        <v>0</v>
      </c>
    </row>
    <row r="27" spans="1:6" ht="15.75" x14ac:dyDescent="0.25">
      <c r="A27" s="11" t="s">
        <v>29</v>
      </c>
      <c r="B27" s="12"/>
      <c r="C27" s="12"/>
      <c r="D27" s="13">
        <v>1961363.77</v>
      </c>
      <c r="E27" s="13">
        <v>-30081452.25</v>
      </c>
      <c r="F27" s="13">
        <v>0</v>
      </c>
    </row>
    <row r="28" spans="1:6" ht="15.75" x14ac:dyDescent="0.25">
      <c r="A28" s="11" t="s">
        <v>30</v>
      </c>
      <c r="B28" s="12"/>
      <c r="C28" s="12"/>
      <c r="D28" s="13">
        <v>1372936.84</v>
      </c>
      <c r="E28" s="13">
        <v>353265.58</v>
      </c>
      <c r="F28" s="24">
        <v>2034266.81</v>
      </c>
    </row>
    <row r="29" spans="1:6" ht="15.75" x14ac:dyDescent="0.25">
      <c r="A29" s="11" t="s">
        <v>31</v>
      </c>
      <c r="B29" s="12"/>
      <c r="C29" s="12"/>
      <c r="D29" s="13">
        <v>0</v>
      </c>
      <c r="E29" s="13">
        <v>-2699.3199999999997</v>
      </c>
      <c r="F29" s="24">
        <v>0</v>
      </c>
    </row>
    <row r="30" spans="1:6" ht="15.75" x14ac:dyDescent="0.25">
      <c r="A30" s="11" t="s">
        <v>32</v>
      </c>
      <c r="B30" s="12"/>
      <c r="C30" s="12"/>
      <c r="D30" s="13">
        <v>5380942.8899999997</v>
      </c>
      <c r="E30" s="13">
        <v>3071858.5</v>
      </c>
      <c r="F30" s="24">
        <v>1488001.62</v>
      </c>
    </row>
    <row r="31" spans="1:6" ht="15.75" x14ac:dyDescent="0.25">
      <c r="A31" s="11" t="s">
        <v>33</v>
      </c>
      <c r="B31" s="12"/>
      <c r="C31" s="12"/>
      <c r="D31" s="13">
        <v>0</v>
      </c>
      <c r="E31" s="13">
        <v>0</v>
      </c>
      <c r="F31" s="24">
        <v>0</v>
      </c>
    </row>
    <row r="32" spans="1:6" ht="15.75" x14ac:dyDescent="0.25">
      <c r="A32" s="11" t="s">
        <v>34</v>
      </c>
      <c r="B32" s="12"/>
      <c r="C32" s="12"/>
      <c r="D32" s="13">
        <v>0</v>
      </c>
      <c r="E32" s="13">
        <v>0</v>
      </c>
      <c r="F32" s="13">
        <v>0</v>
      </c>
    </row>
    <row r="33" spans="1:6" ht="15.75" x14ac:dyDescent="0.25">
      <c r="A33" s="11" t="s">
        <v>35</v>
      </c>
      <c r="B33" s="12"/>
      <c r="C33" s="12"/>
      <c r="D33" s="13">
        <v>0</v>
      </c>
      <c r="E33" s="13">
        <v>0</v>
      </c>
      <c r="F33" s="13">
        <v>0</v>
      </c>
    </row>
    <row r="34" spans="1:6" ht="15.75" x14ac:dyDescent="0.25">
      <c r="A34" s="11" t="s">
        <v>36</v>
      </c>
      <c r="B34" s="12"/>
      <c r="C34" s="12"/>
      <c r="D34" s="16">
        <v>0</v>
      </c>
      <c r="E34" s="16">
        <v>0</v>
      </c>
      <c r="F34" s="16">
        <v>0</v>
      </c>
    </row>
    <row r="35" spans="1:6" ht="15.75" x14ac:dyDescent="0.25">
      <c r="A35" s="11" t="s">
        <v>37</v>
      </c>
      <c r="B35" s="12"/>
      <c r="C35" s="12"/>
      <c r="D35" s="16"/>
      <c r="E35" s="16">
        <v>0</v>
      </c>
      <c r="F35" s="16">
        <v>0</v>
      </c>
    </row>
    <row r="36" spans="1:6" ht="15.75" x14ac:dyDescent="0.25">
      <c r="A36" s="11" t="s">
        <v>38</v>
      </c>
      <c r="B36" s="12"/>
      <c r="C36" s="12"/>
      <c r="D36" s="16">
        <v>0</v>
      </c>
      <c r="E36" s="16">
        <v>-1104764.23</v>
      </c>
      <c r="F36" s="16">
        <v>1384826.69</v>
      </c>
    </row>
    <row r="37" spans="1:6" ht="15.75" x14ac:dyDescent="0.25">
      <c r="A37" s="8" t="s">
        <v>39</v>
      </c>
      <c r="B37" s="9">
        <f>SUM(B38,B39,B50,B51)</f>
        <v>0</v>
      </c>
      <c r="C37" s="9">
        <f>SUM(C38,C39,C50,C51)</f>
        <v>0</v>
      </c>
      <c r="D37" s="10">
        <f>SUM(D38,D39,D50,D51)</f>
        <v>42509210.449999996</v>
      </c>
      <c r="E37" s="10">
        <v>-13656081.26</v>
      </c>
      <c r="F37" s="10">
        <f>SUM(F38:F39)</f>
        <v>14244349.18</v>
      </c>
    </row>
    <row r="38" spans="1:6" ht="15.75" x14ac:dyDescent="0.25">
      <c r="A38" s="11" t="s">
        <v>40</v>
      </c>
      <c r="B38" s="12"/>
      <c r="C38" s="12"/>
      <c r="D38" s="13">
        <v>4286161.57</v>
      </c>
      <c r="E38" s="13">
        <v>4392804.0999999996</v>
      </c>
      <c r="F38" s="24">
        <v>2401624.23</v>
      </c>
    </row>
    <row r="39" spans="1:6" ht="15.75" x14ac:dyDescent="0.25">
      <c r="A39" s="5" t="s">
        <v>41</v>
      </c>
      <c r="B39" s="15">
        <f>SUM(B40:B49)</f>
        <v>0</v>
      </c>
      <c r="C39" s="15">
        <f>SUM(C40:C49)</f>
        <v>0</v>
      </c>
      <c r="D39" s="7">
        <f>SUM(D40:D49)</f>
        <v>37070479.759999998</v>
      </c>
      <c r="E39" s="7">
        <v>-18048885.359999999</v>
      </c>
      <c r="F39" s="7">
        <f>SUM(F40:F51)</f>
        <v>11842724.949999999</v>
      </c>
    </row>
    <row r="40" spans="1:6" ht="15.75" x14ac:dyDescent="0.25">
      <c r="A40" s="11" t="s">
        <v>27</v>
      </c>
      <c r="B40" s="12"/>
      <c r="C40" s="12"/>
      <c r="D40" s="13">
        <v>0</v>
      </c>
      <c r="E40" s="13">
        <v>0</v>
      </c>
      <c r="F40" s="13">
        <v>0</v>
      </c>
    </row>
    <row r="41" spans="1:6" ht="15.75" x14ac:dyDescent="0.25">
      <c r="A41" s="11" t="s">
        <v>28</v>
      </c>
      <c r="B41" s="12"/>
      <c r="C41" s="12"/>
      <c r="D41" s="13">
        <v>0</v>
      </c>
      <c r="E41" s="13">
        <v>0</v>
      </c>
      <c r="F41" s="13">
        <v>0</v>
      </c>
    </row>
    <row r="42" spans="1:6" ht="15.75" x14ac:dyDescent="0.25">
      <c r="A42" s="11" t="s">
        <v>29</v>
      </c>
      <c r="B42" s="12"/>
      <c r="C42" s="12"/>
      <c r="D42" s="13">
        <v>1498101.9</v>
      </c>
      <c r="E42" s="13">
        <v>-30081452.25</v>
      </c>
      <c r="F42" s="13">
        <v>0</v>
      </c>
    </row>
    <row r="43" spans="1:6" ht="15.75" x14ac:dyDescent="0.25">
      <c r="A43" s="11" t="s">
        <v>30</v>
      </c>
      <c r="B43" s="12"/>
      <c r="C43" s="12"/>
      <c r="D43" s="13">
        <v>2534864.25</v>
      </c>
      <c r="E43" s="13">
        <v>1037861.71</v>
      </c>
      <c r="F43" s="24">
        <v>4337265.8499999996</v>
      </c>
    </row>
    <row r="44" spans="1:6" ht="15.75" x14ac:dyDescent="0.25">
      <c r="A44" s="11" t="s">
        <v>31</v>
      </c>
      <c r="B44" s="12"/>
      <c r="C44" s="12"/>
      <c r="D44" s="13">
        <v>4500</v>
      </c>
      <c r="E44" s="13">
        <v>-4500</v>
      </c>
      <c r="F44" s="24">
        <v>0</v>
      </c>
    </row>
    <row r="45" spans="1:6" ht="15.75" x14ac:dyDescent="0.25">
      <c r="A45" s="11" t="s">
        <v>32</v>
      </c>
      <c r="B45" s="12"/>
      <c r="C45" s="12"/>
      <c r="D45" s="13">
        <v>10125172.16</v>
      </c>
      <c r="E45" s="13">
        <v>5129042.9799999995</v>
      </c>
      <c r="F45" s="24">
        <v>5428294.7699999996</v>
      </c>
    </row>
    <row r="46" spans="1:6" ht="15.75" x14ac:dyDescent="0.25">
      <c r="A46" s="11" t="s">
        <v>33</v>
      </c>
      <c r="B46" s="12"/>
      <c r="C46" s="12"/>
      <c r="D46" s="13">
        <v>0</v>
      </c>
      <c r="E46" s="13">
        <v>0</v>
      </c>
      <c r="F46" s="24">
        <v>0</v>
      </c>
    </row>
    <row r="47" spans="1:6" ht="15.75" x14ac:dyDescent="0.25">
      <c r="A47" s="11" t="s">
        <v>34</v>
      </c>
      <c r="B47" s="12"/>
      <c r="C47" s="12"/>
      <c r="D47" s="13">
        <v>22907841.449999999</v>
      </c>
      <c r="E47" s="13">
        <v>5870162.2000000002</v>
      </c>
      <c r="F47" s="24">
        <v>2077164.33</v>
      </c>
    </row>
    <row r="48" spans="1:6" ht="15.75" x14ac:dyDescent="0.25">
      <c r="A48" s="11" t="s">
        <v>35</v>
      </c>
      <c r="B48" s="12"/>
      <c r="C48" s="12"/>
      <c r="D48" s="13">
        <v>0</v>
      </c>
      <c r="E48" s="13">
        <v>0</v>
      </c>
      <c r="F48" s="24">
        <v>0</v>
      </c>
    </row>
    <row r="49" spans="1:6" ht="15.75" x14ac:dyDescent="0.25">
      <c r="A49" s="11" t="s">
        <v>36</v>
      </c>
      <c r="B49" s="12"/>
      <c r="C49" s="12"/>
      <c r="D49" s="13">
        <v>0</v>
      </c>
      <c r="E49" s="13">
        <v>0</v>
      </c>
      <c r="F49" s="13">
        <v>0</v>
      </c>
    </row>
    <row r="50" spans="1:6" ht="15.75" x14ac:dyDescent="0.25">
      <c r="A50" s="11" t="s">
        <v>42</v>
      </c>
      <c r="B50" s="12"/>
      <c r="C50" s="12"/>
      <c r="D50" s="16">
        <v>0</v>
      </c>
      <c r="E50" s="16">
        <v>0</v>
      </c>
      <c r="F50" s="16">
        <v>0</v>
      </c>
    </row>
    <row r="51" spans="1:6" ht="15.75" x14ac:dyDescent="0.25">
      <c r="A51" s="11" t="s">
        <v>43</v>
      </c>
      <c r="B51" s="12"/>
      <c r="C51" s="12"/>
      <c r="D51" s="13">
        <v>1152569.1200000001</v>
      </c>
      <c r="E51" s="13">
        <v>0</v>
      </c>
      <c r="F51" s="13">
        <v>0</v>
      </c>
    </row>
    <row r="52" spans="1:6" ht="15.75" x14ac:dyDescent="0.25">
      <c r="A52" s="8" t="s">
        <v>44</v>
      </c>
      <c r="B52" s="9">
        <f>B22-B37</f>
        <v>0</v>
      </c>
      <c r="C52" s="9">
        <f>C22-C37</f>
        <v>0</v>
      </c>
      <c r="D52" s="10">
        <f>D22-D37</f>
        <v>-33078964.709999993</v>
      </c>
      <c r="E52" s="10">
        <v>-13298990.740000004</v>
      </c>
      <c r="F52" s="10">
        <f>F22-F37</f>
        <v>-10395518.66</v>
      </c>
    </row>
    <row r="53" spans="1:6" ht="15.75" x14ac:dyDescent="0.25">
      <c r="A53" s="8" t="s">
        <v>45</v>
      </c>
      <c r="B53" s="9">
        <f>B20+B52</f>
        <v>0</v>
      </c>
      <c r="C53" s="9">
        <f>C20+C52</f>
        <v>0</v>
      </c>
      <c r="D53" s="10">
        <f>D20+D52</f>
        <v>4211605.4600000083</v>
      </c>
      <c r="E53" s="10">
        <v>1879259.6299999896</v>
      </c>
      <c r="F53" s="10">
        <v>5119295.43</v>
      </c>
    </row>
    <row r="54" spans="1:6" ht="15.75" x14ac:dyDescent="0.25">
      <c r="A54" s="5" t="s">
        <v>46</v>
      </c>
      <c r="B54" s="15"/>
      <c r="C54" s="15"/>
      <c r="D54" s="7"/>
      <c r="E54" s="7"/>
      <c r="F54" s="7"/>
    </row>
    <row r="55" spans="1:6" ht="15.75" x14ac:dyDescent="0.25">
      <c r="A55" s="8" t="s">
        <v>47</v>
      </c>
      <c r="B55" s="9">
        <f>SUM(B56:B58)</f>
        <v>0</v>
      </c>
      <c r="C55" s="9">
        <f>SUM(C56:C58)</f>
        <v>0</v>
      </c>
      <c r="D55" s="10">
        <f>SUM(D56:D58)</f>
        <v>-1004217.16</v>
      </c>
      <c r="E55" s="10">
        <v>678121.3</v>
      </c>
      <c r="F55" s="10">
        <f>SUM(F57:F58)</f>
        <v>-670419.86</v>
      </c>
    </row>
    <row r="56" spans="1:6" ht="15.75" x14ac:dyDescent="0.25">
      <c r="A56" s="11" t="s">
        <v>48</v>
      </c>
      <c r="B56" s="12"/>
      <c r="C56" s="12"/>
      <c r="D56" s="16">
        <v>0</v>
      </c>
      <c r="E56" s="16">
        <v>0</v>
      </c>
      <c r="F56" s="16">
        <v>0</v>
      </c>
    </row>
    <row r="57" spans="1:6" ht="15.75" x14ac:dyDescent="0.25">
      <c r="A57" s="11" t="s">
        <v>49</v>
      </c>
      <c r="B57" s="12"/>
      <c r="C57" s="12"/>
      <c r="D57" s="16">
        <v>0</v>
      </c>
      <c r="E57" s="16">
        <v>0</v>
      </c>
      <c r="F57" s="16">
        <v>0</v>
      </c>
    </row>
    <row r="58" spans="1:6" ht="15.75" x14ac:dyDescent="0.25">
      <c r="A58" s="11" t="s">
        <v>50</v>
      </c>
      <c r="B58" s="12"/>
      <c r="C58" s="12"/>
      <c r="D58" s="13">
        <v>-1004217.16</v>
      </c>
      <c r="E58" s="13">
        <v>678121.3</v>
      </c>
      <c r="F58" s="13">
        <v>-670419.86</v>
      </c>
    </row>
    <row r="59" spans="1:6" ht="15.75" x14ac:dyDescent="0.25">
      <c r="A59" s="8" t="s">
        <v>51</v>
      </c>
      <c r="B59" s="9">
        <f>SUM(B60,B67)</f>
        <v>0</v>
      </c>
      <c r="C59" s="9">
        <f>SUM(C60,C67)</f>
        <v>0</v>
      </c>
      <c r="D59" s="10">
        <f>SUM(D60,D67)</f>
        <v>-5889185.6299999999</v>
      </c>
      <c r="E59" s="10">
        <v>-352469.52</v>
      </c>
      <c r="F59" s="10">
        <f>SUM(F61:F67)</f>
        <v>280412.63</v>
      </c>
    </row>
    <row r="60" spans="1:6" ht="15.75" x14ac:dyDescent="0.25">
      <c r="A60" s="5" t="s">
        <v>52</v>
      </c>
      <c r="B60" s="15">
        <f>SUM(B61:B66)</f>
        <v>0</v>
      </c>
      <c r="C60" s="15">
        <f>SUM(C61:C66)</f>
        <v>0</v>
      </c>
      <c r="D60" s="7">
        <f>SUM(D61:D66)</f>
        <v>0</v>
      </c>
      <c r="E60" s="7">
        <v>0</v>
      </c>
      <c r="F60" s="7">
        <v>0</v>
      </c>
    </row>
    <row r="61" spans="1:6" ht="15.75" x14ac:dyDescent="0.25">
      <c r="A61" s="11" t="s">
        <v>53</v>
      </c>
      <c r="B61" s="12"/>
      <c r="C61" s="12"/>
      <c r="D61" s="16">
        <v>0</v>
      </c>
      <c r="E61" s="16">
        <v>0</v>
      </c>
      <c r="F61" s="16">
        <v>0</v>
      </c>
    </row>
    <row r="62" spans="1:6" ht="15.75" x14ac:dyDescent="0.25">
      <c r="A62" s="11" t="s">
        <v>54</v>
      </c>
      <c r="B62" s="12"/>
      <c r="C62" s="12"/>
      <c r="D62" s="16">
        <v>0</v>
      </c>
      <c r="E62" s="16">
        <v>0</v>
      </c>
      <c r="F62" s="16">
        <v>0</v>
      </c>
    </row>
    <row r="63" spans="1:6" ht="15.75" x14ac:dyDescent="0.25">
      <c r="A63" s="11" t="s">
        <v>55</v>
      </c>
      <c r="B63" s="12"/>
      <c r="C63" s="12"/>
      <c r="D63" s="16">
        <v>0</v>
      </c>
      <c r="E63" s="16">
        <v>0</v>
      </c>
      <c r="F63" s="16">
        <v>0</v>
      </c>
    </row>
    <row r="64" spans="1:6" ht="15.75" x14ac:dyDescent="0.25">
      <c r="A64" s="11" t="s">
        <v>56</v>
      </c>
      <c r="B64" s="12"/>
      <c r="C64" s="12"/>
      <c r="D64" s="16">
        <v>0</v>
      </c>
      <c r="E64" s="16">
        <v>0</v>
      </c>
      <c r="F64" s="16">
        <v>0</v>
      </c>
    </row>
    <row r="65" spans="1:6" ht="15.75" x14ac:dyDescent="0.25">
      <c r="A65" s="11" t="s">
        <v>57</v>
      </c>
      <c r="B65" s="12"/>
      <c r="C65" s="12"/>
      <c r="D65" s="16">
        <v>0</v>
      </c>
      <c r="E65" s="16">
        <v>0</v>
      </c>
      <c r="F65" s="16">
        <v>0</v>
      </c>
    </row>
    <row r="66" spans="1:6" ht="15.75" x14ac:dyDescent="0.25">
      <c r="A66" s="11" t="s">
        <v>58</v>
      </c>
      <c r="B66" s="12"/>
      <c r="C66" s="12"/>
      <c r="D66" s="16">
        <v>0</v>
      </c>
      <c r="E66" s="16">
        <v>0</v>
      </c>
      <c r="F66" s="16">
        <v>0</v>
      </c>
    </row>
    <row r="67" spans="1:6" ht="15.75" x14ac:dyDescent="0.25">
      <c r="A67" s="11" t="s">
        <v>59</v>
      </c>
      <c r="B67" s="12"/>
      <c r="C67" s="12"/>
      <c r="D67" s="13">
        <v>-5889185.6299999999</v>
      </c>
      <c r="E67" s="13">
        <v>-352469.52</v>
      </c>
      <c r="F67" s="13">
        <v>280412.63</v>
      </c>
    </row>
    <row r="68" spans="1:6" ht="15.75" x14ac:dyDescent="0.25">
      <c r="A68" s="8" t="s">
        <v>60</v>
      </c>
      <c r="B68" s="9">
        <f>B59-B55</f>
        <v>0</v>
      </c>
      <c r="C68" s="9">
        <f>C59-C55</f>
        <v>0</v>
      </c>
      <c r="D68" s="10">
        <f>D59-D55</f>
        <v>-4884968.47</v>
      </c>
      <c r="E68" s="10">
        <v>-1030590.8200000001</v>
      </c>
      <c r="F68" s="10">
        <f>F59-F55</f>
        <v>950832.49</v>
      </c>
    </row>
    <row r="69" spans="1:6" ht="15.75" x14ac:dyDescent="0.25">
      <c r="A69" s="8" t="s">
        <v>61</v>
      </c>
      <c r="B69" s="9">
        <f>B53+B68</f>
        <v>0</v>
      </c>
      <c r="C69" s="9">
        <f>C53+C68</f>
        <v>0</v>
      </c>
      <c r="D69" s="10">
        <f>D53+D68</f>
        <v>-673363.00999999139</v>
      </c>
      <c r="E69" s="10">
        <v>848668.80999998958</v>
      </c>
      <c r="F69" s="10">
        <v>0</v>
      </c>
    </row>
    <row r="70" spans="1:6" ht="15.75" x14ac:dyDescent="0.25">
      <c r="A70" s="11" t="s">
        <v>62</v>
      </c>
      <c r="B70" s="12">
        <f>B69-B71</f>
        <v>0</v>
      </c>
      <c r="C70" s="12">
        <f>C69-C71</f>
        <v>0</v>
      </c>
      <c r="D70" s="17">
        <f>D69-D71</f>
        <v>8.6147338151931763E-9</v>
      </c>
      <c r="E70" s="17">
        <v>-1.0477378964424133E-8</v>
      </c>
      <c r="F70" s="17">
        <v>-1.0477378964424133E-8</v>
      </c>
    </row>
    <row r="71" spans="1:6" ht="15.75" x14ac:dyDescent="0.25">
      <c r="A71" s="8" t="s">
        <v>63</v>
      </c>
      <c r="B71" s="9">
        <f>SUM(B72:B81)</f>
        <v>0</v>
      </c>
      <c r="C71" s="9">
        <f>SUM(C72:C81)</f>
        <v>0</v>
      </c>
      <c r="D71" s="10">
        <f>SUM(D72:D81)</f>
        <v>-673363.01</v>
      </c>
      <c r="E71" s="10">
        <v>848668.81</v>
      </c>
      <c r="F71" s="10">
        <f>SUM(F74:F76)</f>
        <v>3800633.42</v>
      </c>
    </row>
    <row r="72" spans="1:6" ht="15.75" x14ac:dyDescent="0.25">
      <c r="A72" s="11" t="s">
        <v>64</v>
      </c>
      <c r="B72" s="12"/>
      <c r="C72" s="12"/>
      <c r="D72" s="13">
        <v>0</v>
      </c>
      <c r="E72" s="13">
        <v>0</v>
      </c>
      <c r="F72" s="13">
        <v>0</v>
      </c>
    </row>
    <row r="73" spans="1:6" ht="15.75" x14ac:dyDescent="0.25">
      <c r="A73" s="11" t="s">
        <v>65</v>
      </c>
      <c r="B73" s="12"/>
      <c r="C73" s="12"/>
      <c r="D73" s="13">
        <v>0</v>
      </c>
      <c r="E73" s="13">
        <v>0</v>
      </c>
      <c r="F73" s="13">
        <v>0</v>
      </c>
    </row>
    <row r="74" spans="1:6" ht="15.75" x14ac:dyDescent="0.25">
      <c r="A74" s="11" t="s">
        <v>66</v>
      </c>
      <c r="B74" s="12"/>
      <c r="C74" s="12"/>
      <c r="D74" s="13">
        <v>-773458.33</v>
      </c>
      <c r="E74" s="13">
        <v>483709.1</v>
      </c>
      <c r="F74" s="13">
        <v>2814545.27</v>
      </c>
    </row>
    <row r="75" spans="1:6" ht="15.75" x14ac:dyDescent="0.25">
      <c r="A75" s="11" t="s">
        <v>67</v>
      </c>
      <c r="B75" s="12"/>
      <c r="C75" s="12"/>
      <c r="D75" s="13">
        <v>0</v>
      </c>
      <c r="E75" s="13">
        <v>0</v>
      </c>
      <c r="F75" s="13">
        <v>0</v>
      </c>
    </row>
    <row r="76" spans="1:6" ht="15.75" x14ac:dyDescent="0.25">
      <c r="A76" s="11" t="s">
        <v>68</v>
      </c>
      <c r="B76" s="12"/>
      <c r="C76" s="12"/>
      <c r="D76" s="13">
        <v>100095.32</v>
      </c>
      <c r="E76" s="13">
        <v>364959.71</v>
      </c>
      <c r="F76" s="13">
        <v>986088.15</v>
      </c>
    </row>
    <row r="77" spans="1:6" ht="15.75" x14ac:dyDescent="0.25">
      <c r="A77" s="11" t="s">
        <v>69</v>
      </c>
      <c r="B77" s="12"/>
      <c r="C77" s="12"/>
      <c r="D77" s="13">
        <v>0</v>
      </c>
      <c r="E77" s="13">
        <v>0</v>
      </c>
      <c r="F77" s="13">
        <v>0</v>
      </c>
    </row>
    <row r="78" spans="1:6" ht="15.75" x14ac:dyDescent="0.25">
      <c r="A78" s="11" t="s">
        <v>70</v>
      </c>
      <c r="B78" s="12"/>
      <c r="C78" s="12"/>
      <c r="D78" s="13">
        <v>0</v>
      </c>
      <c r="E78" s="13">
        <v>0</v>
      </c>
      <c r="F78" s="13">
        <v>0</v>
      </c>
    </row>
    <row r="79" spans="1:6" ht="15.75" x14ac:dyDescent="0.25">
      <c r="A79" s="11" t="s">
        <v>71</v>
      </c>
      <c r="B79" s="12"/>
      <c r="C79" s="12"/>
      <c r="D79" s="13">
        <v>0</v>
      </c>
      <c r="E79" s="13">
        <v>0</v>
      </c>
      <c r="F79" s="13">
        <v>0</v>
      </c>
    </row>
    <row r="80" spans="1:6" ht="15.75" x14ac:dyDescent="0.25">
      <c r="A80" s="11" t="s">
        <v>72</v>
      </c>
      <c r="B80" s="12"/>
      <c r="C80" s="12"/>
      <c r="D80" s="13">
        <v>0</v>
      </c>
      <c r="E80" s="13">
        <v>0</v>
      </c>
      <c r="F80" s="13">
        <v>0</v>
      </c>
    </row>
    <row r="81" spans="1:6" ht="16.5" thickBot="1" x14ac:dyDescent="0.3">
      <c r="A81" s="18" t="s">
        <v>73</v>
      </c>
      <c r="B81" s="19"/>
      <c r="C81" s="19"/>
      <c r="D81" s="20">
        <v>0</v>
      </c>
      <c r="E81" s="20">
        <v>0</v>
      </c>
      <c r="F81" s="20">
        <v>0</v>
      </c>
    </row>
    <row r="82" spans="1:6" x14ac:dyDescent="0.25">
      <c r="A82" s="21"/>
      <c r="B82" s="21"/>
      <c r="C82" s="21"/>
      <c r="D82" s="21"/>
    </row>
    <row r="83" spans="1:6" ht="35.25" customHeight="1" x14ac:dyDescent="0.25">
      <c r="A83" s="28"/>
      <c r="B83" s="28"/>
      <c r="C83" s="28"/>
      <c r="D83" s="28"/>
      <c r="E83" s="28"/>
      <c r="F83" s="28"/>
    </row>
    <row r="84" spans="1:6" ht="15.75" x14ac:dyDescent="0.25">
      <c r="A84" s="25"/>
      <c r="B84" s="25"/>
      <c r="C84" s="25"/>
      <c r="D84" s="25"/>
      <c r="E84" s="25"/>
      <c r="F84" s="23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</sheetData>
  <mergeCells count="3">
    <mergeCell ref="A84:E84"/>
    <mergeCell ref="A1:F1"/>
    <mergeCell ref="A83:F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2021-05-05T21:12:08Z</dcterms:modified>
</cp:coreProperties>
</file>